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06\"/>
    </mc:Choice>
  </mc:AlternateContent>
  <xr:revisionPtr revIDLastSave="0" documentId="13_ncr:1_{D9865080-0243-4B92-8E19-39623892F5E8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12-01" sheetId="9" r:id="rId9"/>
    <sheet name="ОСР 525-02-01(1)" sheetId="10" r:id="rId10"/>
    <sheet name="ОСР 525-09-01" sheetId="11" r:id="rId11"/>
    <sheet name="ОСР 525-12-01(1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<sst xmlns="http://schemas.openxmlformats.org/spreadsheetml/2006/main" count="463" uniqueCount="163">
  <si>
    <t>СВОДКА ЗАТРАТ</t>
  </si>
  <si>
    <t>P_0506</t>
  </si>
  <si>
    <t>(идентификатор инвестиционного проекта)</t>
  </si>
  <si>
    <t>Реконструкция ВЛ-0,4 кВ от ЗТП Кол 930 10/0,4/160 кВА (протяженностью 1 км) с заменой ЗТП на КТП 10/0,4/160 кВА , установка приборов учета (7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</si>
  <si>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</si>
  <si>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</si>
  <si>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</si>
  <si>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</si>
  <si>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</si>
  <si>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</si>
  <si>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</si>
  <si>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</si>
  <si>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</si>
  <si>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</si>
  <si>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</si>
  <si>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</si>
  <si>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</si>
  <si>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</si>
  <si>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</si>
  <si>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</si>
  <si>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</si>
  <si>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</si>
  <si>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</si>
  <si>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</si>
  <si>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</si>
  <si>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</si>
  <si>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</si>
  <si>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</si>
  <si>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</si>
  <si>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</si>
  <si>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</si>
  <si>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</si>
  <si>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</si>
  <si>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</si>
  <si>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</si>
  <si>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</si>
  <si>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</si>
  <si>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</si>
  <si>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</si>
  <si>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</si>
  <si>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</si>
  <si>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</si>
  <si>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</si>
  <si>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</si>
  <si>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</si>
  <si>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</si>
  <si>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</si>
  <si>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</si>
  <si>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</si>
  <si>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</si>
  <si>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</si>
  <si>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</si>
  <si>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</si>
  <si>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</si>
  <si>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</si>
  <si>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</si>
  <si>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</si>
  <si>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</si>
  <si>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</si>
  <si>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</si>
  <si>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</si>
  <si>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</si>
  <si>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</si>
  <si>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</si>
  <si>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</si>
  <si>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</si>
  <si>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</si>
  <si>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</si>
  <si>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</si>
  <si>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</si>
  <si>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</si>
  <si>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</si>
  <si>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</si>
  <si>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</si>
  <si>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</si>
  <si>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</si>
  <si>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</si>
  <si>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</si>
  <si>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</si>
  <si>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</si>
  <si>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</si>
  <si>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</si>
  <si>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</si>
  <si>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</si>
  <si>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</si>
  <si>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</si>
  <si>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</si>
  <si>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</si>
  <si>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</si>
  <si>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</si>
  <si>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</si>
  <si>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</si>
  <si>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</si>
  <si>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</si>
  <si>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</si>
  <si>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</si>
  <si>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</si>
  <si>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</si>
  <si>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</si>
  <si>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</si>
  <si>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</si>
  <si>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</si>
  <si>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</si>
  <si>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</si>
  <si>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</si>
  <si>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</si>
  <si>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</si>
  <si>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</si>
  <si>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</si>
  <si>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</si>
  <si>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</si>
  <si>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</si>
  <si>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</si>
  <si>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</si>
  <si>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</si>
  <si>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</si>
  <si>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</si>
  <si>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</si>
  <si>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</si>
  <si>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</si>
  <si>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</si>
  <si>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</si>
  <si>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</si>
  <si>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</si>
  <si>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</si>
  <si>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</si>
  <si>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</si>
  <si>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</si>
  <si>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</si>
  <si>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</si>
  <si>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</si>
  <si>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</si>
  <si>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</si>
  <si>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</si>
  <si>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</si>
  <si>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</si>
  <si>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</si>
  <si>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Устройство Ограждения из панелей металлических сетчатых по железобетонным столбам</t>
  </si>
  <si>
    <t>км2</t>
  </si>
  <si>
    <t>ОСР 556-12-01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</si>
  <si>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</si>
  <si>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</si>
  <si>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</si>
  <si>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Реконструкция ВЛ одноцепная</t>
  </si>
  <si>
    <t>км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</si>
  <si>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</si>
  <si>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</si>
  <si>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</si>
  <si>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</si>
  <si>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</si>
  <si>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</si>
  <si>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</si>
  <si>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</si>
  <si>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</si>
  <si>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</si>
  <si>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</si>
  <si>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</si>
  <si>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</si>
  <si>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</si>
  <si>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Светильник ДКУ-50W IP65</t>
  </si>
  <si>
    <t>Провод СИП-2 3*95+1*95+1*25</t>
  </si>
  <si>
    <t>Стойка ж/б СНЦс-5,1-11,5</t>
  </si>
  <si>
    <t>Стойка ж/б СВ95-3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</si>
</sst>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9.88671875" customWidth="1"/>
    <col min="7" max="9" width="16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ССР!G67*1.2</f>
        <v>1283.73562212864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1283.73562212864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213.95593212864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1420.4977271827099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0.74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1">
        <f>C32*C33</f>
        <v>1051.16831811521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8872.3191043263105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(ССР!G72-ССР!G67)*1.2</f>
        <v>623.34039518819498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12808.5468384368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2134.7578084368502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14857.815705946499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0.74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1">
        <f>C42*C43</f>
        <v>10994.7836224004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12045.951940515601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5197.8775701695004</v>
      </c>
      <c r="E13" s="32">
        <v>86.367766188454993</v>
      </c>
      <c r="F13" s="32">
        <v>0</v>
      </c>
      <c r="G13" s="32">
        <v>0</v>
      </c>
      <c r="H13" s="32">
        <v>5284.2453363578998</v>
      </c>
      <c r="J13" s="20"/>
    </row>
    <row r="14" spans="1:14" ht="16.95" customHeight="1">
      <c r="A14" s="2"/>
      <c r="B14" s="33"/>
      <c r="C14" s="33" t="s">
        <v>105</v>
      </c>
      <c r="D14" s="32">
        <v>5197.8775701695004</v>
      </c>
      <c r="E14" s="32">
        <v>86.367766188454993</v>
      </c>
      <c r="F14" s="32">
        <v>0</v>
      </c>
      <c r="G14" s="32">
        <v>0</v>
      </c>
      <c r="H14" s="32">
        <v>5284.2453363578998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74</v>
      </c>
      <c r="D13" s="32">
        <v>0</v>
      </c>
      <c r="E13" s="32">
        <v>0</v>
      </c>
      <c r="F13" s="32">
        <v>0</v>
      </c>
      <c r="G13" s="32">
        <v>61.199659322602002</v>
      </c>
      <c r="H13" s="32">
        <v>61.199659322602002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61.199659322602002</v>
      </c>
      <c r="H14" s="32">
        <v>61.199659322602002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85</v>
      </c>
      <c r="D13" s="32">
        <v>0</v>
      </c>
      <c r="E13" s="32">
        <v>0</v>
      </c>
      <c r="F13" s="32">
        <v>0</v>
      </c>
      <c r="G13" s="32">
        <v>606.73684210526005</v>
      </c>
      <c r="H13" s="32">
        <v>606.73684210526005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606.73684210526005</v>
      </c>
      <c r="H14" s="32">
        <v>606.73684210526005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topLeftCell="A76" zoomScale="70" zoomScaleNormal="70" workbookViewId="0">
      <selection activeCell="H3" sqref="H3:H92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128</v>
      </c>
      <c r="B4" s="15" t="s">
        <v>129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130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131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5" t="s">
        <v>104</v>
      </c>
      <c r="B8" s="96"/>
      <c r="C8" s="99" t="s">
        <v>133</v>
      </c>
      <c r="D8" s="17">
        <v>2912.319</v>
      </c>
      <c r="E8" s="13">
        <v>1</v>
      </c>
      <c r="F8" s="13" t="s">
        <v>134</v>
      </c>
      <c r="G8" s="17">
        <v>2912.319</v>
      </c>
      <c r="H8" s="16"/>
    </row>
    <row r="9" spans="1:8">
      <c r="A9" s="101">
        <v>1</v>
      </c>
      <c r="B9" s="15" t="s">
        <v>129</v>
      </c>
      <c r="C9" s="99"/>
      <c r="D9" s="17">
        <v>440.38900000000001</v>
      </c>
      <c r="E9" s="13"/>
      <c r="F9" s="13"/>
      <c r="G9" s="13"/>
      <c r="H9" s="100" t="s">
        <v>135</v>
      </c>
    </row>
    <row r="10" spans="1:8">
      <c r="A10" s="99"/>
      <c r="B10" s="15" t="s">
        <v>130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131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132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107</v>
      </c>
      <c r="B13" s="94"/>
      <c r="C13" s="10"/>
      <c r="D13" s="12">
        <v>111.86289855072</v>
      </c>
      <c r="E13" s="13"/>
      <c r="F13" s="13"/>
      <c r="G13" s="13"/>
      <c r="H13" s="16"/>
    </row>
    <row r="14" spans="1:8">
      <c r="A14" s="99" t="s">
        <v>136</v>
      </c>
      <c r="B14" s="15" t="s">
        <v>129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132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109</v>
      </c>
      <c r="B18" s="96"/>
      <c r="C18" s="99" t="s">
        <v>133</v>
      </c>
      <c r="D18" s="17">
        <v>74.099999999999994</v>
      </c>
      <c r="E18" s="13">
        <v>1</v>
      </c>
      <c r="F18" s="13" t="s">
        <v>134</v>
      </c>
      <c r="G18" s="17">
        <v>74.099999999999994</v>
      </c>
      <c r="H18" s="16"/>
    </row>
    <row r="19" spans="1:8">
      <c r="A19" s="101">
        <v>1</v>
      </c>
      <c r="B19" s="15" t="s">
        <v>129</v>
      </c>
      <c r="C19" s="99"/>
      <c r="D19" s="17">
        <v>0</v>
      </c>
      <c r="E19" s="13"/>
      <c r="F19" s="13"/>
      <c r="G19" s="13"/>
      <c r="H19" s="100" t="s">
        <v>135</v>
      </c>
    </row>
    <row r="20" spans="1:8">
      <c r="A20" s="99"/>
      <c r="B20" s="15" t="s">
        <v>130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132</v>
      </c>
      <c r="C22" s="99"/>
      <c r="D22" s="17">
        <v>74.099999999999994</v>
      </c>
      <c r="E22" s="13"/>
      <c r="F22" s="13"/>
      <c r="G22" s="13"/>
      <c r="H22" s="100"/>
    </row>
    <row r="23" spans="1:8">
      <c r="A23" s="99" t="s">
        <v>128</v>
      </c>
      <c r="B23" s="15" t="s">
        <v>129</v>
      </c>
      <c r="C23" s="10"/>
      <c r="D23" s="12">
        <v>37.762898550724998</v>
      </c>
      <c r="E23" s="13"/>
      <c r="F23" s="13"/>
      <c r="G23" s="13"/>
      <c r="H23" s="16"/>
    </row>
    <row r="24" spans="1:8">
      <c r="A24" s="99"/>
      <c r="B24" s="15" t="s">
        <v>130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132</v>
      </c>
      <c r="C26" s="10"/>
      <c r="D26" s="12">
        <v>74.099999999999994</v>
      </c>
      <c r="E26" s="13"/>
      <c r="F26" s="13"/>
      <c r="G26" s="13"/>
      <c r="H26" s="16"/>
    </row>
    <row r="27" spans="1:8">
      <c r="A27" s="95" t="s">
        <v>44</v>
      </c>
      <c r="B27" s="96"/>
      <c r="C27" s="99" t="s">
        <v>137</v>
      </c>
      <c r="D27" s="17">
        <v>37.762898550724998</v>
      </c>
      <c r="E27" s="13">
        <v>2.4000000000000001E-5</v>
      </c>
      <c r="F27" s="13" t="s">
        <v>138</v>
      </c>
      <c r="G27" s="17">
        <v>1573454.1062802</v>
      </c>
      <c r="H27" s="16"/>
    </row>
    <row r="28" spans="1:8">
      <c r="A28" s="101">
        <v>1</v>
      </c>
      <c r="B28" s="15" t="s">
        <v>129</v>
      </c>
      <c r="C28" s="99"/>
      <c r="D28" s="17">
        <v>37.762898550724998</v>
      </c>
      <c r="E28" s="13"/>
      <c r="F28" s="13"/>
      <c r="G28" s="13"/>
      <c r="H28" s="100" t="s">
        <v>135</v>
      </c>
    </row>
    <row r="29" spans="1:8">
      <c r="A29" s="99"/>
      <c r="B29" s="15" t="s">
        <v>130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132</v>
      </c>
      <c r="C31" s="99"/>
      <c r="D31" s="17">
        <v>0</v>
      </c>
      <c r="E31" s="13"/>
      <c r="F31" s="13"/>
      <c r="G31" s="13"/>
      <c r="H31" s="100"/>
    </row>
    <row r="32" spans="1:8" ht="24.6">
      <c r="A32" s="97" t="s">
        <v>111</v>
      </c>
      <c r="B32" s="94"/>
      <c r="C32" s="10"/>
      <c r="D32" s="12">
        <v>173704.3413913</v>
      </c>
      <c r="E32" s="13"/>
      <c r="F32" s="13"/>
      <c r="G32" s="13"/>
      <c r="H32" s="16"/>
    </row>
    <row r="33" spans="1:8">
      <c r="A33" s="99" t="s">
        <v>139</v>
      </c>
      <c r="B33" s="15" t="s">
        <v>129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130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131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132</v>
      </c>
      <c r="C36" s="10"/>
      <c r="D36" s="12">
        <v>173704.3413913</v>
      </c>
      <c r="E36" s="13"/>
      <c r="F36" s="13"/>
      <c r="G36" s="13"/>
      <c r="H36" s="16"/>
    </row>
    <row r="37" spans="1:8">
      <c r="A37" s="95" t="s">
        <v>111</v>
      </c>
      <c r="B37" s="96"/>
      <c r="C37" s="99" t="s">
        <v>133</v>
      </c>
      <c r="D37" s="17">
        <v>299.12400000000002</v>
      </c>
      <c r="E37" s="13">
        <v>1</v>
      </c>
      <c r="F37" s="13" t="s">
        <v>134</v>
      </c>
      <c r="G37" s="17">
        <v>299.12400000000002</v>
      </c>
      <c r="H37" s="16"/>
    </row>
    <row r="38" spans="1:8">
      <c r="A38" s="101">
        <v>1</v>
      </c>
      <c r="B38" s="15" t="s">
        <v>129</v>
      </c>
      <c r="C38" s="99"/>
      <c r="D38" s="17">
        <v>0</v>
      </c>
      <c r="E38" s="13"/>
      <c r="F38" s="13"/>
      <c r="G38" s="13"/>
      <c r="H38" s="100" t="s">
        <v>135</v>
      </c>
    </row>
    <row r="39" spans="1:8">
      <c r="A39" s="99"/>
      <c r="B39" s="15" t="s">
        <v>130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131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132</v>
      </c>
      <c r="C41" s="99"/>
      <c r="D41" s="17">
        <v>299.12400000000002</v>
      </c>
      <c r="E41" s="13"/>
      <c r="F41" s="13"/>
      <c r="G41" s="13"/>
      <c r="H41" s="100"/>
    </row>
    <row r="42" spans="1:8">
      <c r="A42" s="95" t="s">
        <v>111</v>
      </c>
      <c r="B42" s="96"/>
      <c r="C42" s="99" t="s">
        <v>137</v>
      </c>
      <c r="D42" s="17">
        <v>173405.21739129999</v>
      </c>
      <c r="E42" s="13">
        <v>2.4000000000000001E-5</v>
      </c>
      <c r="F42" s="13" t="s">
        <v>138</v>
      </c>
      <c r="G42" s="17">
        <v>7225217391.3043003</v>
      </c>
      <c r="H42" s="16"/>
    </row>
    <row r="43" spans="1:8">
      <c r="A43" s="101">
        <v>2</v>
      </c>
      <c r="B43" s="15" t="s">
        <v>129</v>
      </c>
      <c r="C43" s="99"/>
      <c r="D43" s="17">
        <v>0</v>
      </c>
      <c r="E43" s="13"/>
      <c r="F43" s="13"/>
      <c r="G43" s="13"/>
      <c r="H43" s="100" t="s">
        <v>135</v>
      </c>
    </row>
    <row r="44" spans="1:8">
      <c r="A44" s="99"/>
      <c r="B44" s="15" t="s">
        <v>130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131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132</v>
      </c>
      <c r="C46" s="99"/>
      <c r="D46" s="17">
        <v>173405.21739129999</v>
      </c>
      <c r="E46" s="13"/>
      <c r="F46" s="13"/>
      <c r="G46" s="13"/>
      <c r="H46" s="100"/>
    </row>
    <row r="47" spans="1:8" ht="24.6">
      <c r="A47" s="97"/>
      <c r="B47" s="94"/>
      <c r="C47" s="10"/>
      <c r="D47" s="12">
        <v>1007.11</v>
      </c>
      <c r="E47" s="13"/>
      <c r="F47" s="13"/>
      <c r="G47" s="13"/>
      <c r="H47" s="16"/>
    </row>
    <row r="48" spans="1:8">
      <c r="A48" s="99" t="s">
        <v>140</v>
      </c>
      <c r="B48" s="15" t="s">
        <v>129</v>
      </c>
      <c r="C48" s="10"/>
      <c r="D48" s="12">
        <v>926.25</v>
      </c>
      <c r="E48" s="13"/>
      <c r="F48" s="13"/>
      <c r="G48" s="13"/>
      <c r="H48" s="16"/>
    </row>
    <row r="49" spans="1:8">
      <c r="A49" s="99"/>
      <c r="B49" s="15" t="s">
        <v>130</v>
      </c>
      <c r="C49" s="10"/>
      <c r="D49" s="12">
        <v>80.86</v>
      </c>
      <c r="E49" s="13"/>
      <c r="F49" s="13"/>
      <c r="G49" s="13"/>
      <c r="H49" s="16"/>
    </row>
    <row r="50" spans="1:8">
      <c r="A50" s="99"/>
      <c r="B50" s="15" t="s">
        <v>131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132</v>
      </c>
      <c r="C51" s="10"/>
      <c r="D51" s="12">
        <v>0</v>
      </c>
      <c r="E51" s="13"/>
      <c r="F51" s="13"/>
      <c r="G51" s="13"/>
      <c r="H51" s="16"/>
    </row>
    <row r="52" spans="1:8">
      <c r="A52" s="95" t="s">
        <v>116</v>
      </c>
      <c r="B52" s="96"/>
      <c r="C52" s="99" t="s">
        <v>141</v>
      </c>
      <c r="D52" s="17">
        <v>1007.11</v>
      </c>
      <c r="E52" s="13">
        <v>13</v>
      </c>
      <c r="F52" s="13" t="s">
        <v>134</v>
      </c>
      <c r="G52" s="17">
        <v>77.47</v>
      </c>
      <c r="H52" s="16"/>
    </row>
    <row r="53" spans="1:8">
      <c r="A53" s="101">
        <v>1</v>
      </c>
      <c r="B53" s="15" t="s">
        <v>129</v>
      </c>
      <c r="C53" s="99"/>
      <c r="D53" s="17">
        <v>926.25</v>
      </c>
      <c r="E53" s="13"/>
      <c r="F53" s="13"/>
      <c r="G53" s="13"/>
      <c r="H53" s="100" t="s">
        <v>46</v>
      </c>
    </row>
    <row r="54" spans="1:8">
      <c r="A54" s="99"/>
      <c r="B54" s="15" t="s">
        <v>130</v>
      </c>
      <c r="C54" s="99"/>
      <c r="D54" s="17">
        <v>80.86</v>
      </c>
      <c r="E54" s="13"/>
      <c r="F54" s="13"/>
      <c r="G54" s="13"/>
      <c r="H54" s="100"/>
    </row>
    <row r="55" spans="1:8">
      <c r="A55" s="99"/>
      <c r="B55" s="15" t="s">
        <v>131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132</v>
      </c>
      <c r="C56" s="99"/>
      <c r="D56" s="17">
        <v>0</v>
      </c>
      <c r="E56" s="13"/>
      <c r="F56" s="13"/>
      <c r="G56" s="13"/>
      <c r="H56" s="100"/>
    </row>
    <row r="57" spans="1:8" ht="24.6">
      <c r="A57" s="97" t="s">
        <v>85</v>
      </c>
      <c r="B57" s="94"/>
      <c r="C57" s="10"/>
      <c r="D57" s="12">
        <v>722.37184210526004</v>
      </c>
      <c r="E57" s="13"/>
      <c r="F57" s="13"/>
      <c r="G57" s="13"/>
      <c r="H57" s="16"/>
    </row>
    <row r="58" spans="1:8">
      <c r="A58" s="99" t="s">
        <v>142</v>
      </c>
      <c r="B58" s="15" t="s">
        <v>129</v>
      </c>
      <c r="C58" s="10"/>
      <c r="D58" s="12">
        <v>0</v>
      </c>
      <c r="E58" s="13"/>
      <c r="F58" s="13"/>
      <c r="G58" s="13"/>
      <c r="H58" s="16"/>
    </row>
    <row r="59" spans="1:8">
      <c r="A59" s="99"/>
      <c r="B59" s="15" t="s">
        <v>130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131</v>
      </c>
      <c r="C60" s="10"/>
      <c r="D60" s="12">
        <v>0</v>
      </c>
      <c r="E60" s="13"/>
      <c r="F60" s="13"/>
      <c r="G60" s="13"/>
      <c r="H60" s="16"/>
    </row>
    <row r="61" spans="1:8">
      <c r="A61" s="99"/>
      <c r="B61" s="15" t="s">
        <v>132</v>
      </c>
      <c r="C61" s="10"/>
      <c r="D61" s="12">
        <v>722.37184210526004</v>
      </c>
      <c r="E61" s="13"/>
      <c r="F61" s="13"/>
      <c r="G61" s="13"/>
      <c r="H61" s="16"/>
    </row>
    <row r="62" spans="1:8">
      <c r="A62" s="95" t="s">
        <v>85</v>
      </c>
      <c r="B62" s="96"/>
      <c r="C62" s="99" t="s">
        <v>141</v>
      </c>
      <c r="D62" s="17">
        <v>115.63500000000001</v>
      </c>
      <c r="E62" s="13">
        <v>13</v>
      </c>
      <c r="F62" s="13" t="s">
        <v>134</v>
      </c>
      <c r="G62" s="17">
        <v>8.8949999999999996</v>
      </c>
      <c r="H62" s="16"/>
    </row>
    <row r="63" spans="1:8">
      <c r="A63" s="101">
        <v>1</v>
      </c>
      <c r="B63" s="15" t="s">
        <v>129</v>
      </c>
      <c r="C63" s="99"/>
      <c r="D63" s="17">
        <v>0</v>
      </c>
      <c r="E63" s="13"/>
      <c r="F63" s="13"/>
      <c r="G63" s="13"/>
      <c r="H63" s="100" t="s">
        <v>46</v>
      </c>
    </row>
    <row r="64" spans="1:8">
      <c r="A64" s="99"/>
      <c r="B64" s="15" t="s">
        <v>130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131</v>
      </c>
      <c r="C65" s="99"/>
      <c r="D65" s="17">
        <v>0</v>
      </c>
      <c r="E65" s="13"/>
      <c r="F65" s="13"/>
      <c r="G65" s="13"/>
      <c r="H65" s="100"/>
    </row>
    <row r="66" spans="1:8">
      <c r="A66" s="99"/>
      <c r="B66" s="15" t="s">
        <v>132</v>
      </c>
      <c r="C66" s="99"/>
      <c r="D66" s="17">
        <v>115.63500000000001</v>
      </c>
      <c r="E66" s="13"/>
      <c r="F66" s="13"/>
      <c r="G66" s="13"/>
      <c r="H66" s="100"/>
    </row>
    <row r="67" spans="1:8">
      <c r="A67" s="95" t="s">
        <v>85</v>
      </c>
      <c r="B67" s="96"/>
      <c r="C67" s="99" t="s">
        <v>143</v>
      </c>
      <c r="D67" s="17">
        <v>606.73684210526005</v>
      </c>
      <c r="E67" s="13">
        <v>1</v>
      </c>
      <c r="F67" s="13" t="s">
        <v>144</v>
      </c>
      <c r="G67" s="17">
        <v>606.73684210526005</v>
      </c>
      <c r="H67" s="16"/>
    </row>
    <row r="68" spans="1:8">
      <c r="A68" s="101">
        <v>2</v>
      </c>
      <c r="B68" s="15" t="s">
        <v>129</v>
      </c>
      <c r="C68" s="99"/>
      <c r="D68" s="17">
        <v>0</v>
      </c>
      <c r="E68" s="13"/>
      <c r="F68" s="13"/>
      <c r="G68" s="13"/>
      <c r="H68" s="100" t="s">
        <v>46</v>
      </c>
    </row>
    <row r="69" spans="1:8">
      <c r="A69" s="99"/>
      <c r="B69" s="15" t="s">
        <v>130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131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132</v>
      </c>
      <c r="C71" s="99"/>
      <c r="D71" s="17">
        <v>606.73684210526005</v>
      </c>
      <c r="E71" s="13"/>
      <c r="F71" s="13"/>
      <c r="G71" s="13"/>
      <c r="H71" s="100"/>
    </row>
    <row r="72" spans="1:8" ht="24.6">
      <c r="A72" s="97" t="s">
        <v>46</v>
      </c>
      <c r="B72" s="94"/>
      <c r="C72" s="10"/>
      <c r="D72" s="12">
        <v>5284.2453363578998</v>
      </c>
      <c r="E72" s="13"/>
      <c r="F72" s="13"/>
      <c r="G72" s="13"/>
      <c r="H72" s="16"/>
    </row>
    <row r="73" spans="1:8">
      <c r="A73" s="99" t="s">
        <v>140</v>
      </c>
      <c r="B73" s="15" t="s">
        <v>129</v>
      </c>
      <c r="C73" s="10"/>
      <c r="D73" s="12">
        <v>5197.8775701695004</v>
      </c>
      <c r="E73" s="13"/>
      <c r="F73" s="13"/>
      <c r="G73" s="13"/>
      <c r="H73" s="16"/>
    </row>
    <row r="74" spans="1:8">
      <c r="A74" s="99"/>
      <c r="B74" s="15" t="s">
        <v>130</v>
      </c>
      <c r="C74" s="10"/>
      <c r="D74" s="12">
        <v>86.367766188454993</v>
      </c>
      <c r="E74" s="13"/>
      <c r="F74" s="13"/>
      <c r="G74" s="13"/>
      <c r="H74" s="16"/>
    </row>
    <row r="75" spans="1:8">
      <c r="A75" s="99"/>
      <c r="B75" s="15" t="s">
        <v>131</v>
      </c>
      <c r="C75" s="10"/>
      <c r="D75" s="12">
        <v>0</v>
      </c>
      <c r="E75" s="13"/>
      <c r="F75" s="13"/>
      <c r="G75" s="13"/>
      <c r="H75" s="16"/>
    </row>
    <row r="76" spans="1:8">
      <c r="A76" s="99"/>
      <c r="B76" s="15" t="s">
        <v>132</v>
      </c>
      <c r="C76" s="10"/>
      <c r="D76" s="12">
        <v>0</v>
      </c>
      <c r="E76" s="13"/>
      <c r="F76" s="13"/>
      <c r="G76" s="13"/>
      <c r="H76" s="16"/>
    </row>
    <row r="77" spans="1:8">
      <c r="A77" s="95" t="s">
        <v>116</v>
      </c>
      <c r="B77" s="96"/>
      <c r="C77" s="99" t="s">
        <v>143</v>
      </c>
      <c r="D77" s="17">
        <v>5284.2453363578998</v>
      </c>
      <c r="E77" s="13">
        <v>1</v>
      </c>
      <c r="F77" s="13" t="s">
        <v>144</v>
      </c>
      <c r="G77" s="17">
        <v>5284.2453363578998</v>
      </c>
      <c r="H77" s="16"/>
    </row>
    <row r="78" spans="1:8">
      <c r="A78" s="101">
        <v>1</v>
      </c>
      <c r="B78" s="15" t="s">
        <v>129</v>
      </c>
      <c r="C78" s="99"/>
      <c r="D78" s="17">
        <v>5197.8775701695004</v>
      </c>
      <c r="E78" s="13"/>
      <c r="F78" s="13"/>
      <c r="G78" s="13"/>
      <c r="H78" s="100" t="s">
        <v>46</v>
      </c>
    </row>
    <row r="79" spans="1:8">
      <c r="A79" s="99"/>
      <c r="B79" s="15" t="s">
        <v>130</v>
      </c>
      <c r="C79" s="99"/>
      <c r="D79" s="17">
        <v>86.367766188454993</v>
      </c>
      <c r="E79" s="13"/>
      <c r="F79" s="13"/>
      <c r="G79" s="13"/>
      <c r="H79" s="100"/>
    </row>
    <row r="80" spans="1:8">
      <c r="A80" s="99"/>
      <c r="B80" s="15" t="s">
        <v>131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132</v>
      </c>
      <c r="C81" s="99"/>
      <c r="D81" s="17">
        <v>0</v>
      </c>
      <c r="E81" s="13"/>
      <c r="F81" s="13"/>
      <c r="G81" s="13"/>
      <c r="H81" s="100"/>
    </row>
    <row r="82" spans="1:8" ht="24.6">
      <c r="A82" s="97" t="s">
        <v>74</v>
      </c>
      <c r="B82" s="94"/>
      <c r="C82" s="10"/>
      <c r="D82" s="12">
        <v>61.199659322602002</v>
      </c>
      <c r="E82" s="13"/>
      <c r="F82" s="13"/>
      <c r="G82" s="13"/>
      <c r="H82" s="16"/>
    </row>
    <row r="83" spans="1:8">
      <c r="A83" s="99" t="s">
        <v>145</v>
      </c>
      <c r="B83" s="15" t="s">
        <v>129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130</v>
      </c>
      <c r="C84" s="10"/>
      <c r="D84" s="12">
        <v>0</v>
      </c>
      <c r="E84" s="13"/>
      <c r="F84" s="13"/>
      <c r="G84" s="13"/>
      <c r="H84" s="16"/>
    </row>
    <row r="85" spans="1:8">
      <c r="A85" s="99"/>
      <c r="B85" s="15" t="s">
        <v>131</v>
      </c>
      <c r="C85" s="10"/>
      <c r="D85" s="12">
        <v>0</v>
      </c>
      <c r="E85" s="13"/>
      <c r="F85" s="13"/>
      <c r="G85" s="13"/>
      <c r="H85" s="16"/>
    </row>
    <row r="86" spans="1:8">
      <c r="A86" s="99"/>
      <c r="B86" s="15" t="s">
        <v>132</v>
      </c>
      <c r="C86" s="10"/>
      <c r="D86" s="12">
        <v>61.199659322602002</v>
      </c>
      <c r="E86" s="13"/>
      <c r="F86" s="13"/>
      <c r="G86" s="13"/>
      <c r="H86" s="16"/>
    </row>
    <row r="87" spans="1:8">
      <c r="A87" s="95" t="s">
        <v>74</v>
      </c>
      <c r="B87" s="96"/>
      <c r="C87" s="99" t="s">
        <v>143</v>
      </c>
      <c r="D87" s="17">
        <v>61.199659322602002</v>
      </c>
      <c r="E87" s="13">
        <v>1</v>
      </c>
      <c r="F87" s="13" t="s">
        <v>144</v>
      </c>
      <c r="G87" s="17">
        <v>61.199659322602002</v>
      </c>
      <c r="H87" s="16"/>
    </row>
    <row r="88" spans="1:8">
      <c r="A88" s="101">
        <v>1</v>
      </c>
      <c r="B88" s="15" t="s">
        <v>129</v>
      </c>
      <c r="C88" s="99"/>
      <c r="D88" s="17">
        <v>0</v>
      </c>
      <c r="E88" s="13"/>
      <c r="F88" s="13"/>
      <c r="G88" s="13"/>
      <c r="H88" s="100" t="s">
        <v>46</v>
      </c>
    </row>
    <row r="89" spans="1:8">
      <c r="A89" s="99"/>
      <c r="B89" s="15" t="s">
        <v>130</v>
      </c>
      <c r="C89" s="99"/>
      <c r="D89" s="17">
        <v>0</v>
      </c>
      <c r="E89" s="13"/>
      <c r="F89" s="13"/>
      <c r="G89" s="13"/>
      <c r="H89" s="100"/>
    </row>
    <row r="90" spans="1:8">
      <c r="A90" s="99"/>
      <c r="B90" s="15" t="s">
        <v>131</v>
      </c>
      <c r="C90" s="99"/>
      <c r="D90" s="17">
        <v>0</v>
      </c>
      <c r="E90" s="13"/>
      <c r="F90" s="13"/>
      <c r="G90" s="13"/>
      <c r="H90" s="100"/>
    </row>
    <row r="91" spans="1:8">
      <c r="A91" s="99"/>
      <c r="B91" s="15" t="s">
        <v>132</v>
      </c>
      <c r="C91" s="99"/>
      <c r="D91" s="17">
        <v>61.199659322602002</v>
      </c>
      <c r="E91" s="13"/>
      <c r="F91" s="13"/>
      <c r="G91" s="13"/>
      <c r="H91" s="100"/>
    </row>
    <row r="92" spans="1:8">
      <c r="A92" s="18"/>
      <c r="C92" s="18"/>
      <c r="D92" s="7"/>
      <c r="E92" s="7"/>
      <c r="F92" s="7"/>
      <c r="G92" s="7"/>
      <c r="H92" s="19"/>
    </row>
    <row r="94" spans="1:8">
      <c r="A94" s="98" t="s">
        <v>146</v>
      </c>
      <c r="B94" s="98"/>
      <c r="C94" s="98"/>
      <c r="D94" s="98"/>
      <c r="E94" s="98"/>
      <c r="F94" s="98"/>
      <c r="G94" s="98"/>
      <c r="H94" s="98"/>
    </row>
    <row r="95" spans="1:8">
      <c r="A95" s="98" t="s">
        <v>147</v>
      </c>
      <c r="B95" s="98"/>
      <c r="C95" s="98"/>
      <c r="D95" s="98"/>
      <c r="E95" s="98"/>
      <c r="F95" s="98"/>
      <c r="G95" s="98"/>
      <c r="H95" s="98"/>
    </row>
  </sheetData>
  <mergeCells count="57">
    <mergeCell ref="H53:H56"/>
    <mergeCell ref="H63:H66"/>
    <mergeCell ref="H68:H71"/>
    <mergeCell ref="H78:H81"/>
    <mergeCell ref="H88:H91"/>
    <mergeCell ref="H9:H12"/>
    <mergeCell ref="H19:H22"/>
    <mergeCell ref="H28:H31"/>
    <mergeCell ref="H38:H41"/>
    <mergeCell ref="H43:H46"/>
    <mergeCell ref="A78:A81"/>
    <mergeCell ref="A83:A86"/>
    <mergeCell ref="A88:A91"/>
    <mergeCell ref="C8:C12"/>
    <mergeCell ref="C18:C22"/>
    <mergeCell ref="C27:C31"/>
    <mergeCell ref="C37:C41"/>
    <mergeCell ref="C42:C46"/>
    <mergeCell ref="C52:C56"/>
    <mergeCell ref="C62:C66"/>
    <mergeCell ref="C67:C71"/>
    <mergeCell ref="C77:C81"/>
    <mergeCell ref="C87:C91"/>
    <mergeCell ref="A82:B82"/>
    <mergeCell ref="A87:B87"/>
    <mergeCell ref="A94:H94"/>
    <mergeCell ref="A95:H9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57:B57"/>
    <mergeCell ref="A62:B62"/>
    <mergeCell ref="A67:B67"/>
    <mergeCell ref="A72:B72"/>
    <mergeCell ref="A77:B77"/>
    <mergeCell ref="A63:A66"/>
    <mergeCell ref="A68:A71"/>
    <mergeCell ref="A73:A76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149</v>
      </c>
      <c r="B3" s="2" t="s">
        <v>150</v>
      </c>
      <c r="C3" s="2" t="s">
        <v>151</v>
      </c>
      <c r="D3" s="2" t="s">
        <v>152</v>
      </c>
      <c r="E3" s="2" t="s">
        <v>153</v>
      </c>
      <c r="F3" s="2" t="s">
        <v>154</v>
      </c>
      <c r="G3" s="2" t="s">
        <v>155</v>
      </c>
      <c r="H3" s="2" t="s">
        <v>156</v>
      </c>
    </row>
    <row r="4" spans="1:8" ht="39" customHeight="1">
      <c r="A4" s="3" t="s">
        <v>157</v>
      </c>
      <c r="B4" s="4" t="s">
        <v>134</v>
      </c>
      <c r="C4" s="5">
        <v>1</v>
      </c>
      <c r="D4" s="5">
        <v>2680.3251976948</v>
      </c>
      <c r="E4" s="4" t="s">
        <v>158</v>
      </c>
      <c r="F4" s="4"/>
      <c r="G4" s="5">
        <v>2680.3251976948</v>
      </c>
      <c r="H4" s="6"/>
    </row>
    <row r="5" spans="1:8" ht="39" customHeight="1">
      <c r="A5" s="3" t="s">
        <v>159</v>
      </c>
      <c r="B5" s="4" t="s">
        <v>134</v>
      </c>
      <c r="C5" s="5">
        <v>58.5</v>
      </c>
      <c r="D5" s="5">
        <v>4.8225376529421</v>
      </c>
      <c r="E5" s="4"/>
      <c r="F5" s="4"/>
      <c r="G5" s="5">
        <v>282.11845269711</v>
      </c>
      <c r="H5" s="6"/>
    </row>
    <row r="6" spans="1:8" ht="39" customHeight="1">
      <c r="A6" s="3" t="s">
        <v>160</v>
      </c>
      <c r="B6" s="4" t="s">
        <v>144</v>
      </c>
      <c r="C6" s="5">
        <v>1.1221052631579</v>
      </c>
      <c r="D6" s="5">
        <v>900.30388838926001</v>
      </c>
      <c r="E6" s="4">
        <v>0.4</v>
      </c>
      <c r="F6" s="4"/>
      <c r="G6" s="5">
        <v>1010.2357316031</v>
      </c>
      <c r="H6" s="6"/>
    </row>
    <row r="7" spans="1:8" ht="39" customHeight="1">
      <c r="A7" s="3" t="s">
        <v>161</v>
      </c>
      <c r="B7" s="4" t="s">
        <v>134</v>
      </c>
      <c r="C7" s="5">
        <v>25.263157894736999</v>
      </c>
      <c r="D7" s="5">
        <v>81.798315329532997</v>
      </c>
      <c r="E7" s="4">
        <v>0.4</v>
      </c>
      <c r="F7" s="4"/>
      <c r="G7" s="5">
        <v>2066.4837556934999</v>
      </c>
      <c r="H7" s="6"/>
    </row>
    <row r="8" spans="1:8" ht="39" customHeight="1">
      <c r="A8" s="3" t="s">
        <v>162</v>
      </c>
      <c r="B8" s="4" t="s">
        <v>134</v>
      </c>
      <c r="C8" s="5">
        <v>4.2105263157895001</v>
      </c>
      <c r="D8" s="5">
        <v>19.871333705078001</v>
      </c>
      <c r="E8" s="4">
        <v>0.4</v>
      </c>
      <c r="F8" s="4"/>
      <c r="G8" s="5">
        <v>83.668773495064997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1" zoomScale="90" zoomScaleNormal="90" workbookViewId="0">
      <selection activeCell="C18" sqref="C18:C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42</v>
      </c>
      <c r="C26" s="42" t="s">
        <v>44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31.2">
      <c r="A27" s="2">
        <v>3</v>
      </c>
      <c r="B27" s="2" t="s">
        <v>45</v>
      </c>
      <c r="C27" s="42" t="s">
        <v>46</v>
      </c>
      <c r="D27" s="41">
        <v>6124.1275701695004</v>
      </c>
      <c r="E27" s="41">
        <v>167.22776618845</v>
      </c>
      <c r="F27" s="41">
        <v>0</v>
      </c>
      <c r="G27" s="41">
        <v>0</v>
      </c>
      <c r="H27" s="41">
        <v>6291.3553363579003</v>
      </c>
    </row>
    <row r="28" spans="1:8" ht="16.95" customHeight="1">
      <c r="A28" s="2"/>
      <c r="B28" s="33"/>
      <c r="C28" s="33" t="s">
        <v>47</v>
      </c>
      <c r="D28" s="41">
        <v>6645.8569487280001</v>
      </c>
      <c r="E28" s="41">
        <v>184.10762514312</v>
      </c>
      <c r="F28" s="41">
        <v>2680.3295622349001</v>
      </c>
      <c r="G28" s="41">
        <v>0</v>
      </c>
      <c r="H28" s="41">
        <v>9510.2941361060002</v>
      </c>
    </row>
    <row r="29" spans="1:8" ht="16.95" customHeight="1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58</v>
      </c>
      <c r="D44" s="41">
        <v>6645.8569487280001</v>
      </c>
      <c r="E44" s="41">
        <v>184.10762514312</v>
      </c>
      <c r="F44" s="41">
        <v>2680.3295622349001</v>
      </c>
      <c r="G44" s="41">
        <v>0</v>
      </c>
      <c r="H44" s="41">
        <v>9510.2941361060002</v>
      </c>
    </row>
    <row r="45" spans="1:8" ht="16.95" customHeight="1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10.434587571170001</v>
      </c>
      <c r="E46" s="41">
        <v>0.33759717909328002</v>
      </c>
      <c r="F46" s="41">
        <v>0</v>
      </c>
      <c r="G46" s="41">
        <v>0</v>
      </c>
      <c r="H46" s="41">
        <v>10.772184750262999</v>
      </c>
    </row>
    <row r="47" spans="1:8" ht="31.2">
      <c r="A47" s="2">
        <v>5</v>
      </c>
      <c r="B47" s="2" t="s">
        <v>60</v>
      </c>
      <c r="C47" s="42" t="s">
        <v>62</v>
      </c>
      <c r="D47" s="41">
        <v>153.10318925423999</v>
      </c>
      <c r="E47" s="41">
        <v>4.1806941547114</v>
      </c>
      <c r="F47" s="41">
        <v>0</v>
      </c>
      <c r="G47" s="41">
        <v>0</v>
      </c>
      <c r="H47" s="41">
        <v>157.28388340895</v>
      </c>
    </row>
    <row r="48" spans="1:8" ht="16.95" customHeight="1">
      <c r="A48" s="2"/>
      <c r="B48" s="33"/>
      <c r="C48" s="33" t="s">
        <v>63</v>
      </c>
      <c r="D48" s="41">
        <v>163.53777682540999</v>
      </c>
      <c r="E48" s="41">
        <v>4.5182913338045996</v>
      </c>
      <c r="F48" s="41">
        <v>0</v>
      </c>
      <c r="G48" s="41">
        <v>0</v>
      </c>
      <c r="H48" s="41">
        <v>168.05606815921001</v>
      </c>
    </row>
    <row r="49" spans="1:8" ht="16.95" customHeight="1">
      <c r="A49" s="2"/>
      <c r="B49" s="33"/>
      <c r="C49" s="33" t="s">
        <v>64</v>
      </c>
      <c r="D49" s="41">
        <v>6809.3947255534003</v>
      </c>
      <c r="E49" s="41">
        <v>188.62591647692</v>
      </c>
      <c r="F49" s="41">
        <v>2680.3295622349001</v>
      </c>
      <c r="G49" s="41">
        <v>0</v>
      </c>
      <c r="H49" s="41">
        <v>9678.3502042651999</v>
      </c>
    </row>
    <row r="50" spans="1:8" ht="16.95" customHeight="1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66</v>
      </c>
      <c r="C51" s="48" t="s">
        <v>43</v>
      </c>
      <c r="D51" s="41">
        <v>0</v>
      </c>
      <c r="E51" s="41">
        <v>0</v>
      </c>
      <c r="F51" s="41">
        <v>0</v>
      </c>
      <c r="G51" s="41">
        <v>80.853105917297995</v>
      </c>
      <c r="H51" s="41">
        <v>80.853105917297995</v>
      </c>
    </row>
    <row r="52" spans="1:8" ht="31.2">
      <c r="A52" s="2">
        <v>7</v>
      </c>
      <c r="B52" s="2" t="s">
        <v>67</v>
      </c>
      <c r="C52" s="48" t="s">
        <v>68</v>
      </c>
      <c r="D52" s="41">
        <v>175.38368088596999</v>
      </c>
      <c r="E52" s="41">
        <v>4.8473796130592</v>
      </c>
      <c r="F52" s="41">
        <v>0</v>
      </c>
      <c r="G52" s="41">
        <v>0</v>
      </c>
      <c r="H52" s="41">
        <v>180.23106049903001</v>
      </c>
    </row>
    <row r="53" spans="1:8">
      <c r="A53" s="2">
        <v>8</v>
      </c>
      <c r="B53" s="2" t="s">
        <v>69</v>
      </c>
      <c r="C53" s="48" t="s">
        <v>70</v>
      </c>
      <c r="D53" s="41">
        <v>0</v>
      </c>
      <c r="E53" s="41">
        <v>0</v>
      </c>
      <c r="F53" s="41">
        <v>0</v>
      </c>
      <c r="G53" s="41">
        <v>11.921576863117</v>
      </c>
      <c r="H53" s="41">
        <v>11.921576863117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50.196869964614002</v>
      </c>
      <c r="H54" s="41">
        <v>50.196869964614002</v>
      </c>
    </row>
    <row r="55" spans="1:8">
      <c r="A55" s="2">
        <v>10</v>
      </c>
      <c r="B55" s="2"/>
      <c r="C55" s="48" t="s">
        <v>72</v>
      </c>
      <c r="D55" s="41">
        <v>0</v>
      </c>
      <c r="E55" s="41">
        <v>0</v>
      </c>
      <c r="F55" s="41">
        <v>0</v>
      </c>
      <c r="G55" s="41">
        <v>67.466076635294996</v>
      </c>
      <c r="H55" s="41">
        <v>67.466076635294996</v>
      </c>
    </row>
    <row r="56" spans="1:8">
      <c r="A56" s="2">
        <v>11</v>
      </c>
      <c r="B56" s="2" t="s">
        <v>73</v>
      </c>
      <c r="C56" s="48" t="s">
        <v>74</v>
      </c>
      <c r="D56" s="41">
        <v>0</v>
      </c>
      <c r="E56" s="41">
        <v>0</v>
      </c>
      <c r="F56" s="41">
        <v>0</v>
      </c>
      <c r="G56" s="41">
        <v>61.199659322602002</v>
      </c>
      <c r="H56" s="41">
        <v>61.199659322602002</v>
      </c>
    </row>
    <row r="57" spans="1:8">
      <c r="A57" s="2">
        <v>12</v>
      </c>
      <c r="B57" s="2" t="s">
        <v>75</v>
      </c>
      <c r="C57" s="48" t="s">
        <v>70</v>
      </c>
      <c r="D57" s="41">
        <v>0</v>
      </c>
      <c r="E57" s="41">
        <v>0</v>
      </c>
      <c r="F57" s="41">
        <v>0</v>
      </c>
      <c r="G57" s="41">
        <v>201.52478777306001</v>
      </c>
      <c r="H57" s="41">
        <v>201.52478777306001</v>
      </c>
    </row>
    <row r="58" spans="1:8" ht="16.95" customHeight="1">
      <c r="A58" s="2"/>
      <c r="B58" s="33"/>
      <c r="C58" s="33" t="s">
        <v>76</v>
      </c>
      <c r="D58" s="41">
        <v>175.38368088596999</v>
      </c>
      <c r="E58" s="41">
        <v>4.8473796130592</v>
      </c>
      <c r="F58" s="41">
        <v>0</v>
      </c>
      <c r="G58" s="41">
        <v>473.16207647598998</v>
      </c>
      <c r="H58" s="41">
        <v>653.39313697501996</v>
      </c>
    </row>
    <row r="59" spans="1:8" ht="16.95" customHeight="1">
      <c r="A59" s="2"/>
      <c r="B59" s="33"/>
      <c r="C59" s="33" t="s">
        <v>77</v>
      </c>
      <c r="D59" s="41">
        <v>6984.7784064394</v>
      </c>
      <c r="E59" s="41">
        <v>193.47329608998001</v>
      </c>
      <c r="F59" s="41">
        <v>2680.3295622349001</v>
      </c>
      <c r="G59" s="41">
        <v>473.16207647598998</v>
      </c>
      <c r="H59" s="41">
        <v>10331.743341240001</v>
      </c>
    </row>
    <row r="60" spans="1:8" ht="16.95" customHeight="1">
      <c r="A60" s="2"/>
      <c r="B60" s="33"/>
      <c r="C60" s="33" t="s">
        <v>78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6.95" customHeight="1">
      <c r="A63" s="2"/>
      <c r="B63" s="33"/>
      <c r="C63" s="33" t="s">
        <v>80</v>
      </c>
      <c r="D63" s="41">
        <v>6984.7784064394</v>
      </c>
      <c r="E63" s="41">
        <v>193.47329608998001</v>
      </c>
      <c r="F63" s="41">
        <v>2680.3295622349001</v>
      </c>
      <c r="G63" s="41">
        <v>473.16207647598998</v>
      </c>
      <c r="H63" s="41">
        <v>10331.743341240001</v>
      </c>
    </row>
    <row r="64" spans="1:8" ht="153" customHeight="1">
      <c r="A64" s="2"/>
      <c r="B64" s="33"/>
      <c r="C64" s="33" t="s">
        <v>81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82</v>
      </c>
      <c r="C65" s="48" t="s">
        <v>83</v>
      </c>
      <c r="D65" s="41">
        <v>0</v>
      </c>
      <c r="E65" s="41">
        <v>0</v>
      </c>
      <c r="F65" s="41">
        <v>0</v>
      </c>
      <c r="G65" s="41">
        <v>347.40784300195003</v>
      </c>
      <c r="H65" s="41">
        <v>347.40784300195003</v>
      </c>
    </row>
    <row r="66" spans="1:8">
      <c r="A66" s="2">
        <v>14</v>
      </c>
      <c r="B66" s="2" t="s">
        <v>84</v>
      </c>
      <c r="C66" s="48" t="s">
        <v>85</v>
      </c>
      <c r="D66" s="41">
        <v>0</v>
      </c>
      <c r="E66" s="41">
        <v>0</v>
      </c>
      <c r="F66" s="41">
        <v>0</v>
      </c>
      <c r="G66" s="41">
        <v>722.37184210526004</v>
      </c>
      <c r="H66" s="41">
        <v>722.37184210526004</v>
      </c>
    </row>
    <row r="67" spans="1:8" ht="16.95" customHeight="1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1069.7796851072001</v>
      </c>
      <c r="H67" s="41">
        <v>1069.7796851072001</v>
      </c>
    </row>
    <row r="68" spans="1:8" ht="16.95" customHeight="1">
      <c r="A68" s="2"/>
      <c r="B68" s="33"/>
      <c r="C68" s="33" t="s">
        <v>87</v>
      </c>
      <c r="D68" s="41">
        <v>6984.7784064394</v>
      </c>
      <c r="E68" s="41">
        <v>193.47329608998001</v>
      </c>
      <c r="F68" s="41">
        <v>2680.3295622349001</v>
      </c>
      <c r="G68" s="41">
        <v>1542.9417615832001</v>
      </c>
      <c r="H68" s="41">
        <v>11401.523026347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89</v>
      </c>
      <c r="C70" s="48" t="s">
        <v>90</v>
      </c>
      <c r="D70" s="41">
        <f>D68*3%</f>
        <v>209.54335219318199</v>
      </c>
      <c r="E70" s="41">
        <f>E68*3%</f>
        <v>5.8041988826994002</v>
      </c>
      <c r="F70" s="41">
        <f>F68*3%</f>
        <v>80.409886867047007</v>
      </c>
      <c r="G70" s="41">
        <f>G68*3%</f>
        <v>46.288252847495997</v>
      </c>
      <c r="H70" s="41">
        <f>SUM(D70:G70)</f>
        <v>342.04569079042398</v>
      </c>
    </row>
    <row r="71" spans="1:8" ht="16.95" customHeight="1">
      <c r="A71" s="2"/>
      <c r="B71" s="33"/>
      <c r="C71" s="33" t="s">
        <v>91</v>
      </c>
      <c r="D71" s="41">
        <f>D70</f>
        <v>209.54335219318199</v>
      </c>
      <c r="E71" s="41">
        <f>E70</f>
        <v>5.8041988826994002</v>
      </c>
      <c r="F71" s="41">
        <f>F70</f>
        <v>80.409886867047007</v>
      </c>
      <c r="G71" s="41">
        <f>G70</f>
        <v>46.288252847495997</v>
      </c>
      <c r="H71" s="41">
        <f>SUM(D71:G71)</f>
        <v>342.04569079042398</v>
      </c>
    </row>
    <row r="72" spans="1:8" ht="16.95" customHeight="1">
      <c r="A72" s="2"/>
      <c r="B72" s="33"/>
      <c r="C72" s="33" t="s">
        <v>92</v>
      </c>
      <c r="D72" s="41">
        <f>D71+D68</f>
        <v>7194.32175863258</v>
      </c>
      <c r="E72" s="41">
        <f>E71+E68</f>
        <v>199.27749497267899</v>
      </c>
      <c r="F72" s="41">
        <f>F71+F68</f>
        <v>2760.73944910195</v>
      </c>
      <c r="G72" s="41">
        <f>G71+G68</f>
        <v>1589.2300144307001</v>
      </c>
      <c r="H72" s="41">
        <f>SUM(D72:G72)</f>
        <v>11743.5687171379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94</v>
      </c>
      <c r="C74" s="48" t="s">
        <v>95</v>
      </c>
      <c r="D74" s="41">
        <f>D72*20%</f>
        <v>1438.86435172652</v>
      </c>
      <c r="E74" s="41">
        <f>E72*20%</f>
        <v>39.8554989945359</v>
      </c>
      <c r="F74" s="41">
        <f>F72*20%</f>
        <v>552.14788982038897</v>
      </c>
      <c r="G74" s="41">
        <f>G72*20%</f>
        <v>317.84600288613899</v>
      </c>
      <c r="H74" s="41">
        <f>SUM(D74:G74)</f>
        <v>2348.7137434275801</v>
      </c>
    </row>
    <row r="75" spans="1:8" ht="16.95" customHeight="1">
      <c r="A75" s="2"/>
      <c r="B75" s="33"/>
      <c r="C75" s="33" t="s">
        <v>96</v>
      </c>
      <c r="D75" s="41">
        <f>D74</f>
        <v>1438.86435172652</v>
      </c>
      <c r="E75" s="41">
        <f>E74</f>
        <v>39.8554989945359</v>
      </c>
      <c r="F75" s="41">
        <f>F74</f>
        <v>552.14788982038897</v>
      </c>
      <c r="G75" s="41">
        <f>G74</f>
        <v>317.84600288613899</v>
      </c>
      <c r="H75" s="41">
        <f>SUM(D75:G75)</f>
        <v>2348.7137434275801</v>
      </c>
    </row>
    <row r="76" spans="1:8" ht="16.95" customHeight="1">
      <c r="A76" s="2"/>
      <c r="B76" s="33"/>
      <c r="C76" s="33" t="s">
        <v>97</v>
      </c>
      <c r="D76" s="41">
        <f>D75+D72</f>
        <v>8633.1861103591</v>
      </c>
      <c r="E76" s="41">
        <f>E75+E72</f>
        <v>239.13299396721499</v>
      </c>
      <c r="F76" s="41">
        <f>F75+F72</f>
        <v>3312.8873389223399</v>
      </c>
      <c r="G76" s="41">
        <f>G75+G72</f>
        <v>1907.0760173168401</v>
      </c>
      <c r="H76" s="41">
        <f>SUM(D76:G76)</f>
        <v>14092.282460565501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105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44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 ht="16.95" customHeight="1">
      <c r="A14" s="2"/>
      <c r="B14" s="33"/>
      <c r="C14" s="33" t="s">
        <v>105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111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topLeftCell="A13" zoomScale="90" zoomScaleNormal="90" workbookViewId="0">
      <selection activeCell="C5" sqref="C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926.25</v>
      </c>
      <c r="E13" s="32">
        <v>80.86</v>
      </c>
      <c r="F13" s="32">
        <v>0</v>
      </c>
      <c r="G13" s="32">
        <v>0</v>
      </c>
      <c r="H13" s="32">
        <v>1007.11</v>
      </c>
      <c r="J13" s="20"/>
    </row>
    <row r="14" spans="1:14" ht="16.95" customHeight="1">
      <c r="A14" s="2"/>
      <c r="B14" s="33"/>
      <c r="C14" s="33" t="s">
        <v>105</v>
      </c>
      <c r="D14" s="32">
        <v>926.25</v>
      </c>
      <c r="E14" s="32">
        <v>80.86</v>
      </c>
      <c r="F14" s="32">
        <v>0</v>
      </c>
      <c r="G14" s="32">
        <v>0</v>
      </c>
      <c r="H14" s="32">
        <v>1007.11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85</v>
      </c>
      <c r="D13" s="32">
        <v>0</v>
      </c>
      <c r="E13" s="32">
        <v>0</v>
      </c>
      <c r="F13" s="32">
        <v>0</v>
      </c>
      <c r="G13" s="32">
        <v>115.63500000000001</v>
      </c>
      <c r="H13" s="32">
        <v>115.63500000000001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115.63500000000001</v>
      </c>
      <c r="H14" s="32">
        <v>115.63500000000001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D7B0ECE804D44C65900D4A3DEDED6FE0_12</vt:lpwstr>
  </property>
  <property fmtid="{D5CDD505-2E9C-101B-9397-08002B2CF9AE}" pid="3" name="KSOProductBuildVer">
    <vt:lpwstr>1049-12.2.0.20795</vt:lpwstr>
  </property>
</Properties>
</file>